
<file path=[Content_Types].xml><?xml version="1.0" encoding="utf-8"?>
<Types xmlns="http://schemas.openxmlformats.org/package/2006/content-types">
  <Default Extension="xml" ContentType="application/xml"/>
  <Default Extension="bin" ContentType="application/vnd.openxmlformats-officedocument.spreadsheetml.printerSettings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502"/>
  <workbookPr/>
  <mc:AlternateContent xmlns:mc="http://schemas.openxmlformats.org/markup-compatibility/2006">
    <mc:Choice Requires="x15">
      <x15ac:absPath xmlns:x15ac="http://schemas.microsoft.com/office/spreadsheetml/2010/11/ac" url="/Volumes/USB DISK/18년2월/"/>
    </mc:Choice>
  </mc:AlternateContent>
  <bookViews>
    <workbookView xWindow="0" yWindow="460" windowWidth="25600" windowHeight="14420" tabRatio="762"/>
  </bookViews>
  <sheets>
    <sheet name="2017년도" sheetId="20" r:id="rId1"/>
  </sheets>
  <calcPr calcId="162913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44" i="20" l="1"/>
  <c r="O43" i="20"/>
  <c r="O41" i="20"/>
  <c r="P23" i="20"/>
  <c r="O45" i="20"/>
  <c r="J53" i="20"/>
  <c r="H53" i="20"/>
  <c r="K53" i="20"/>
  <c r="D50" i="20"/>
  <c r="B50" i="20"/>
  <c r="E50" i="20"/>
  <c r="P31" i="20"/>
  <c r="P32" i="20"/>
  <c r="P33" i="20"/>
  <c r="P34" i="20"/>
  <c r="P35" i="20"/>
  <c r="P36" i="20"/>
  <c r="P37" i="20"/>
  <c r="P12" i="20"/>
  <c r="P13" i="20"/>
  <c r="P14" i="20"/>
  <c r="P15" i="20"/>
  <c r="P16" i="20"/>
  <c r="P17" i="20"/>
  <c r="P18" i="20"/>
  <c r="P19" i="20"/>
  <c r="P20" i="20"/>
  <c r="P21" i="20"/>
  <c r="P22" i="20"/>
  <c r="P24" i="20"/>
  <c r="P25" i="20"/>
  <c r="P26" i="20"/>
  <c r="P27" i="20"/>
  <c r="P28" i="20"/>
  <c r="P29" i="20"/>
  <c r="P30" i="20"/>
  <c r="P11" i="20"/>
  <c r="P4" i="20"/>
  <c r="P5" i="20"/>
  <c r="P6" i="20"/>
  <c r="P7" i="20"/>
  <c r="P8" i="20"/>
  <c r="P9" i="20"/>
  <c r="P3" i="20"/>
  <c r="E38" i="20"/>
  <c r="F38" i="20"/>
  <c r="G38" i="20"/>
  <c r="H38" i="20"/>
  <c r="I38" i="20"/>
  <c r="J38" i="20"/>
  <c r="K38" i="20"/>
  <c r="L38" i="20"/>
  <c r="M38" i="20"/>
  <c r="N38" i="20"/>
  <c r="O38" i="20"/>
  <c r="E10" i="20"/>
  <c r="F10" i="20"/>
  <c r="G10" i="20"/>
  <c r="H10" i="20"/>
  <c r="I10" i="20"/>
  <c r="J10" i="20"/>
  <c r="K10" i="20"/>
  <c r="L10" i="20"/>
  <c r="M10" i="20"/>
  <c r="N10" i="20"/>
  <c r="O10" i="20"/>
  <c r="D38" i="20"/>
  <c r="E39" i="20"/>
  <c r="E40" i="20"/>
  <c r="P38" i="20"/>
  <c r="P10" i="20"/>
  <c r="N39" i="20"/>
  <c r="O39" i="20"/>
  <c r="M39" i="20"/>
  <c r="L39" i="20"/>
  <c r="K39" i="20"/>
  <c r="J39" i="20"/>
  <c r="I39" i="20"/>
  <c r="H39" i="20"/>
  <c r="G39" i="20"/>
  <c r="F39" i="20"/>
  <c r="F40" i="20"/>
  <c r="G40" i="20"/>
  <c r="H40" i="20"/>
  <c r="I40" i="20"/>
  <c r="J40" i="20"/>
  <c r="K40" i="20"/>
  <c r="L40" i="20"/>
  <c r="M40" i="20"/>
  <c r="N40" i="20"/>
  <c r="O40" i="20"/>
  <c r="P39" i="20"/>
  <c r="D10" i="20"/>
  <c r="D39" i="20"/>
</calcChain>
</file>

<file path=xl/comments1.xml><?xml version="1.0" encoding="utf-8"?>
<comments xmlns="http://schemas.openxmlformats.org/spreadsheetml/2006/main">
  <authors>
    <author>user</author>
  </authors>
  <commentList>
    <comment ref="E19" authorId="0">
      <text>
        <r>
          <rPr>
            <b/>
            <sz val="9"/>
            <color indexed="81"/>
            <rFont val="돋움"/>
            <family val="3"/>
            <charset val="129"/>
          </rPr>
          <t>도메인연장</t>
        </r>
        <r>
          <rPr>
            <b/>
            <sz val="9"/>
            <color indexed="81"/>
            <rFont val="Tahoma"/>
            <family val="2"/>
          </rPr>
          <t xml:space="preserve"> 58,290</t>
        </r>
        <r>
          <rPr>
            <b/>
            <sz val="9"/>
            <color indexed="81"/>
            <rFont val="돋움"/>
            <family val="3"/>
            <charset val="129"/>
          </rPr>
          <t>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지출</t>
        </r>
      </text>
    </comment>
    <comment ref="N24" authorId="0">
      <text>
        <r>
          <rPr>
            <b/>
            <sz val="9"/>
            <color indexed="81"/>
            <rFont val="돋움"/>
            <family val="3"/>
            <charset val="129"/>
          </rPr>
          <t>근조호환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이영희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선생님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부친상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<sst xmlns="http://schemas.openxmlformats.org/spreadsheetml/2006/main" count="96" uniqueCount="92">
  <si>
    <t>1월</t>
  </si>
  <si>
    <t>2월</t>
  </si>
  <si>
    <t>3월</t>
  </si>
  <si>
    <t>4월</t>
    <phoneticPr fontId="4" type="noConversion"/>
  </si>
  <si>
    <t>6월</t>
    <phoneticPr fontId="4" type="noConversion"/>
  </si>
  <si>
    <t>8월</t>
    <phoneticPr fontId="4" type="noConversion"/>
  </si>
  <si>
    <t>10월</t>
    <phoneticPr fontId="4" type="noConversion"/>
  </si>
  <si>
    <t>11월</t>
    <phoneticPr fontId="4" type="noConversion"/>
  </si>
  <si>
    <t>수익사업</t>
    <phoneticPr fontId="4" type="noConversion"/>
  </si>
  <si>
    <t>사회학인세</t>
  </si>
  <si>
    <t>회비사업</t>
    <phoneticPr fontId="4" type="noConversion"/>
  </si>
  <si>
    <t>회비</t>
  </si>
  <si>
    <t>계</t>
  </si>
  <si>
    <t>수입계</t>
    <phoneticPr fontId="4" type="noConversion"/>
  </si>
  <si>
    <t>지출</t>
    <phoneticPr fontId="4" type="noConversion"/>
  </si>
  <si>
    <t>인건비</t>
    <phoneticPr fontId="4" type="noConversion"/>
  </si>
  <si>
    <t>연구간사비</t>
    <phoneticPr fontId="4" type="noConversion"/>
  </si>
  <si>
    <t>업무보조비</t>
    <phoneticPr fontId="2" type="noConversion"/>
  </si>
  <si>
    <t>운영위원회 회의비</t>
  </si>
  <si>
    <t>학술단체협의회회비</t>
    <phoneticPr fontId="4" type="noConversion"/>
  </si>
  <si>
    <t>공과금(전화,인터넷등)</t>
  </si>
  <si>
    <t>우편료 및 운송비</t>
  </si>
  <si>
    <t>수수료</t>
  </si>
  <si>
    <t>잡화/소모품</t>
    <phoneticPr fontId="4" type="noConversion"/>
  </si>
  <si>
    <t>학술행사-다과</t>
  </si>
  <si>
    <t>학술행사-문구</t>
  </si>
  <si>
    <t>학술행사-교통비</t>
  </si>
  <si>
    <t>학술행사-주차료</t>
  </si>
  <si>
    <t>학술행사-장소료</t>
  </si>
  <si>
    <t>학술행사-발표비,토론비,강연비</t>
    <phoneticPr fontId="4" type="noConversion"/>
  </si>
  <si>
    <t xml:space="preserve">학술행사-행사인건비 </t>
    <phoneticPr fontId="4" type="noConversion"/>
  </si>
  <si>
    <t>학술행사-자료집비</t>
  </si>
  <si>
    <t>지출계</t>
    <phoneticPr fontId="4" type="noConversion"/>
  </si>
  <si>
    <t>기금내역</t>
    <phoneticPr fontId="4" type="noConversion"/>
  </si>
  <si>
    <t>기금지출</t>
    <phoneticPr fontId="4" type="noConversion"/>
  </si>
  <si>
    <t>잔액</t>
    <phoneticPr fontId="4" type="noConversion"/>
  </si>
  <si>
    <t>총 잔액</t>
    <phoneticPr fontId="2" type="noConversion"/>
  </si>
  <si>
    <t>편집위 잔액</t>
    <phoneticPr fontId="2" type="noConversion"/>
  </si>
  <si>
    <t>학술행사-잡화</t>
    <phoneticPr fontId="2" type="noConversion"/>
  </si>
  <si>
    <t>문구/기자재/복사</t>
    <phoneticPr fontId="4" type="noConversion"/>
  </si>
  <si>
    <t>학술행사-현수막, 포스터</t>
    <phoneticPr fontId="2" type="noConversion"/>
  </si>
  <si>
    <t>기타</t>
    <phoneticPr fontId="2" type="noConversion"/>
  </si>
  <si>
    <t>학술행사-복사/우편발송</t>
    <phoneticPr fontId="2" type="noConversion"/>
  </si>
  <si>
    <t>7월</t>
    <phoneticPr fontId="4" type="noConversion"/>
  </si>
  <si>
    <t>12월</t>
    <phoneticPr fontId="4" type="noConversion"/>
  </si>
  <si>
    <t>항목별합계</t>
    <phoneticPr fontId="2" type="noConversion"/>
  </si>
  <si>
    <t>통장이자</t>
    <phoneticPr fontId="4" type="noConversion"/>
  </si>
  <si>
    <t>간사인건비</t>
    <phoneticPr fontId="4" type="noConversion"/>
  </si>
  <si>
    <t>관리비</t>
    <phoneticPr fontId="4" type="noConversion"/>
  </si>
  <si>
    <t>홈페이지관리 및 뉴스레터</t>
    <phoneticPr fontId="4" type="noConversion"/>
  </si>
  <si>
    <t>학술행사-식사</t>
    <phoneticPr fontId="4" type="noConversion"/>
  </si>
  <si>
    <t>비축금 잔액</t>
    <phoneticPr fontId="2" type="noConversion"/>
  </si>
  <si>
    <t>5월</t>
    <phoneticPr fontId="4" type="noConversion"/>
  </si>
  <si>
    <t>9월</t>
    <phoneticPr fontId="4" type="noConversion"/>
  </si>
  <si>
    <t>수입</t>
    <phoneticPr fontId="2" type="noConversion"/>
  </si>
  <si>
    <t>이월금</t>
    <phoneticPr fontId="2" type="noConversion"/>
  </si>
  <si>
    <t>전년도이월금</t>
    <phoneticPr fontId="2" type="noConversion"/>
  </si>
  <si>
    <t>학술행사등록비</t>
    <phoneticPr fontId="2" type="noConversion"/>
  </si>
  <si>
    <t>이자</t>
    <phoneticPr fontId="4" type="noConversion"/>
  </si>
  <si>
    <t>학회운영
관리비</t>
    <phoneticPr fontId="4" type="noConversion"/>
  </si>
  <si>
    <t>운영위 잔액</t>
    <phoneticPr fontId="2" type="noConversion"/>
  </si>
  <si>
    <t>기금잔액</t>
    <phoneticPr fontId="2" type="noConversion"/>
  </si>
  <si>
    <t>일반사업</t>
    <phoneticPr fontId="2" type="noConversion"/>
  </si>
  <si>
    <t>학술대회</t>
    <phoneticPr fontId="2" type="noConversion"/>
  </si>
  <si>
    <t>총잔액</t>
    <phoneticPr fontId="2" type="noConversion"/>
  </si>
  <si>
    <t>당월소계</t>
    <phoneticPr fontId="2" type="noConversion"/>
  </si>
  <si>
    <t>학술행사-동영상촬영비</t>
    <phoneticPr fontId="2" type="noConversion"/>
  </si>
  <si>
    <t>학회발전기금</t>
    <phoneticPr fontId="2" type="noConversion"/>
  </si>
  <si>
    <t>김진균기념사업회기부금</t>
    <phoneticPr fontId="2" type="noConversion"/>
  </si>
  <si>
    <t>수입</t>
    <phoneticPr fontId="2" type="noConversion"/>
  </si>
  <si>
    <t>지출</t>
    <phoneticPr fontId="2" type="noConversion"/>
  </si>
  <si>
    <t>잔액</t>
    <phoneticPr fontId="2" type="noConversion"/>
  </si>
  <si>
    <t>게재료</t>
    <phoneticPr fontId="2" type="noConversion"/>
  </si>
  <si>
    <t>예금 이자</t>
    <phoneticPr fontId="2" type="noConversion"/>
  </si>
  <si>
    <t>서평 도서 구입</t>
    <phoneticPr fontId="2" type="noConversion"/>
  </si>
  <si>
    <t>심사&amp;서평비</t>
    <phoneticPr fontId="2" type="noConversion"/>
  </si>
  <si>
    <t>학회지 저작권료</t>
    <phoneticPr fontId="2" type="noConversion"/>
  </si>
  <si>
    <t>수입계</t>
    <phoneticPr fontId="2" type="noConversion"/>
  </si>
  <si>
    <t>지출계</t>
    <phoneticPr fontId="2" type="noConversion"/>
  </si>
  <si>
    <t>간사활동비</t>
    <phoneticPr fontId="2" type="noConversion"/>
  </si>
  <si>
    <t>편집위원회 회의비, 교통비</t>
    <phoneticPr fontId="2" type="noConversion"/>
  </si>
  <si>
    <t>2017년도 비판사회학회 회계 내역</t>
    <phoneticPr fontId="2" type="noConversion"/>
  </si>
  <si>
    <t>2017년</t>
    <phoneticPr fontId="4" type="noConversion"/>
  </si>
  <si>
    <t>전월 잔액: 8,032,212원</t>
    <phoneticPr fontId="2" type="noConversion"/>
  </si>
  <si>
    <t>2017년 12월말 기준 기금상황</t>
    <phoneticPr fontId="4" type="noConversion"/>
  </si>
  <si>
    <t>2017년도 경제와 사회 회계 내역(편집비)</t>
    <phoneticPr fontId="2" type="noConversion"/>
  </si>
  <si>
    <t>2016년도 이월</t>
    <phoneticPr fontId="2" type="noConversion"/>
  </si>
  <si>
    <t>학술대회 지원금(개최학교)</t>
    <phoneticPr fontId="2" type="noConversion"/>
  </si>
  <si>
    <t>연대사업</t>
    <phoneticPr fontId="2" type="noConversion"/>
  </si>
  <si>
    <t>한국연구재단지원금-학술대회</t>
    <phoneticPr fontId="2" type="noConversion"/>
  </si>
  <si>
    <t>한국연구재단 학술지 발간지원금</t>
    <phoneticPr fontId="2" type="noConversion"/>
  </si>
  <si>
    <t>경제와사회 발간비 및 온라인시스템구축비(누리미디어)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</si>
</sst>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_-* #,##0_-;\-* #,##0_-;_-* &quot;-&quot;_-;_-@_-"/>
    <numFmt numFmtId="177" formatCode="#,##0;[Red]#,##0"/>
    <numFmt numFmtId="178" formatCode="#,##0_ 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indexed="17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0"/>
      <name val="돋움"/>
      <family val="3"/>
      <charset val="129"/>
    </font>
    <font>
      <b/>
      <sz val="10"/>
      <name val="맑은 고딕"/>
      <family val="3"/>
      <charset val="129"/>
    </font>
    <font>
      <b/>
      <sz val="11"/>
      <color rgb="FFFF0000"/>
      <name val="맑은 고딕"/>
      <family val="3"/>
      <charset val="129"/>
    </font>
    <font>
      <b/>
      <sz val="11"/>
      <name val="돋움"/>
      <family val="3"/>
      <charset val="129"/>
    </font>
    <font>
      <b/>
      <sz val="18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medium">
        <color auto="1"/>
      </right>
      <top/>
      <bottom style="thin">
        <color rgb="FF00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6" fillId="0" borderId="0">
      <alignment vertical="center"/>
    </xf>
  </cellStyleXfs>
  <cellXfs count="99">
    <xf numFmtId="0" fontId="0" fillId="0" borderId="0" xfId="0">
      <alignment vertical="center"/>
    </xf>
    <xf numFmtId="178" fontId="3" fillId="0" borderId="2" xfId="0" applyNumberFormat="1" applyFont="1" applyBorder="1">
      <alignment vertical="center"/>
    </xf>
    <xf numFmtId="3" fontId="7" fillId="0" borderId="2" xfId="0" applyNumberFormat="1" applyFont="1" applyBorder="1">
      <alignment vertical="center"/>
    </xf>
    <xf numFmtId="0" fontId="6" fillId="0" borderId="0" xfId="0" applyFont="1">
      <alignment vertical="center"/>
    </xf>
    <xf numFmtId="176" fontId="0" fillId="0" borderId="2" xfId="1" applyFont="1" applyBorder="1">
      <alignment vertical="center"/>
    </xf>
    <xf numFmtId="0" fontId="0" fillId="0" borderId="2" xfId="0" applyBorder="1">
      <alignment vertical="center"/>
    </xf>
    <xf numFmtId="176" fontId="0" fillId="0" borderId="0" xfId="0" applyNumberFormat="1">
      <alignment vertical="center"/>
    </xf>
    <xf numFmtId="0" fontId="12" fillId="0" borderId="0" xfId="0" applyFont="1" applyBorder="1">
      <alignment vertical="center"/>
    </xf>
    <xf numFmtId="176" fontId="12" fillId="0" borderId="2" xfId="1" applyFont="1" applyBorder="1">
      <alignment vertical="center"/>
    </xf>
    <xf numFmtId="177" fontId="0" fillId="0" borderId="10" xfId="0" applyNumberFormat="1" applyBorder="1">
      <alignment vertical="center"/>
    </xf>
    <xf numFmtId="177" fontId="0" fillId="0" borderId="9" xfId="0" applyNumberFormat="1" applyBorder="1" applyAlignment="1">
      <alignment horizontal="center" vertical="center"/>
    </xf>
    <xf numFmtId="177" fontId="0" fillId="0" borderId="13" xfId="0" applyNumberFormat="1" applyBorder="1">
      <alignment vertical="center"/>
    </xf>
    <xf numFmtId="176" fontId="0" fillId="0" borderId="4" xfId="1" applyFont="1" applyBorder="1">
      <alignment vertical="center"/>
    </xf>
    <xf numFmtId="176" fontId="9" fillId="2" borderId="2" xfId="0" applyNumberFormat="1" applyFont="1" applyFill="1" applyBorder="1">
      <alignment vertical="center"/>
    </xf>
    <xf numFmtId="178" fontId="15" fillId="0" borderId="2" xfId="0" applyNumberFormat="1" applyFont="1" applyBorder="1">
      <alignment vertical="center"/>
    </xf>
    <xf numFmtId="3" fontId="15" fillId="0" borderId="2" xfId="0" applyNumberFormat="1" applyFont="1" applyBorder="1">
      <alignment vertical="center"/>
    </xf>
    <xf numFmtId="3" fontId="15" fillId="0" borderId="2" xfId="0" applyNumberFormat="1" applyFont="1" applyBorder="1" applyAlignment="1">
      <alignment horizontal="center" vertical="center"/>
    </xf>
    <xf numFmtId="0" fontId="12" fillId="0" borderId="0" xfId="0" applyFont="1">
      <alignment vertical="center"/>
    </xf>
    <xf numFmtId="177" fontId="0" fillId="0" borderId="18" xfId="0" applyNumberFormat="1" applyBorder="1" applyAlignment="1">
      <alignment horizontal="center" vertical="center" shrinkToFit="1"/>
    </xf>
    <xf numFmtId="0" fontId="0" fillId="3" borderId="8" xfId="0" applyFill="1" applyBorder="1" applyAlignment="1">
      <alignment horizontal="center" vertical="center"/>
    </xf>
    <xf numFmtId="3" fontId="3" fillId="5" borderId="1" xfId="0" applyNumberFormat="1" applyFont="1" applyFill="1" applyBorder="1" applyAlignment="1">
      <alignment vertical="center"/>
    </xf>
    <xf numFmtId="176" fontId="0" fillId="0" borderId="2" xfId="0" applyNumberFormat="1" applyBorder="1">
      <alignment vertical="center"/>
    </xf>
    <xf numFmtId="177" fontId="0" fillId="4" borderId="15" xfId="0" applyNumberFormat="1" applyFill="1" applyBorder="1" applyAlignment="1">
      <alignment horizontal="center" vertical="center"/>
    </xf>
    <xf numFmtId="177" fontId="0" fillId="4" borderId="20" xfId="0" applyNumberFormat="1" applyFill="1" applyBorder="1">
      <alignment vertical="center"/>
    </xf>
    <xf numFmtId="177" fontId="0" fillId="4" borderId="18" xfId="0" applyNumberFormat="1" applyFill="1" applyBorder="1" applyAlignment="1">
      <alignment horizontal="center" vertical="center"/>
    </xf>
    <xf numFmtId="177" fontId="0" fillId="4" borderId="21" xfId="0" applyNumberFormat="1" applyFill="1" applyBorder="1">
      <alignment vertical="center"/>
    </xf>
    <xf numFmtId="177" fontId="9" fillId="4" borderId="15" xfId="0" applyNumberFormat="1" applyFont="1" applyFill="1" applyBorder="1">
      <alignment vertical="center"/>
    </xf>
    <xf numFmtId="176" fontId="6" fillId="0" borderId="2" xfId="0" applyNumberFormat="1" applyFont="1" applyBorder="1">
      <alignment vertical="center"/>
    </xf>
    <xf numFmtId="176" fontId="0" fillId="0" borderId="2" xfId="1" applyNumberFormat="1" applyFont="1" applyBorder="1">
      <alignment vertical="center"/>
    </xf>
    <xf numFmtId="176" fontId="0" fillId="0" borderId="2" xfId="1" applyNumberFormat="1" applyFont="1" applyFill="1" applyBorder="1">
      <alignment vertical="center"/>
    </xf>
    <xf numFmtId="176" fontId="12" fillId="0" borderId="2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left" vertical="center"/>
    </xf>
    <xf numFmtId="3" fontId="15" fillId="0" borderId="4" xfId="0" applyNumberFormat="1" applyFont="1" applyBorder="1" applyAlignment="1">
      <alignment horizontal="center" vertical="center"/>
    </xf>
    <xf numFmtId="178" fontId="8" fillId="0" borderId="4" xfId="0" applyNumberFormat="1" applyFont="1" applyBorder="1">
      <alignment vertical="center"/>
    </xf>
    <xf numFmtId="3" fontId="3" fillId="5" borderId="2" xfId="0" applyNumberFormat="1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9" fillId="4" borderId="23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176" fontId="12" fillId="4" borderId="10" xfId="0" applyNumberFormat="1" applyFont="1" applyFill="1" applyBorder="1">
      <alignment vertical="center"/>
    </xf>
    <xf numFmtId="176" fontId="12" fillId="4" borderId="11" xfId="0" applyNumberFormat="1" applyFont="1" applyFill="1" applyBorder="1">
      <alignment vertical="center"/>
    </xf>
    <xf numFmtId="176" fontId="12" fillId="4" borderId="13" xfId="0" applyNumberFormat="1" applyFont="1" applyFill="1" applyBorder="1">
      <alignment vertical="center"/>
    </xf>
    <xf numFmtId="176" fontId="0" fillId="2" borderId="2" xfId="1" applyFont="1" applyFill="1" applyBorder="1">
      <alignment vertical="center"/>
    </xf>
    <xf numFmtId="176" fontId="12" fillId="2" borderId="2" xfId="1" applyNumberFormat="1" applyFont="1" applyFill="1" applyBorder="1">
      <alignment vertical="center"/>
    </xf>
    <xf numFmtId="176" fontId="12" fillId="2" borderId="2" xfId="1" applyFont="1" applyFill="1" applyBorder="1">
      <alignment vertical="center"/>
    </xf>
    <xf numFmtId="0" fontId="0" fillId="3" borderId="7" xfId="0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177" fontId="16" fillId="0" borderId="0" xfId="0" applyNumberFormat="1" applyFont="1" applyFill="1" applyBorder="1" applyAlignment="1">
      <alignment vertical="center" wrapText="1" shrinkToFit="1"/>
    </xf>
    <xf numFmtId="177" fontId="0" fillId="0" borderId="0" xfId="0" applyNumberFormat="1" applyFill="1" applyBorder="1" applyAlignment="1">
      <alignment vertical="center"/>
    </xf>
    <xf numFmtId="177" fontId="0" fillId="0" borderId="0" xfId="0" applyNumberFormat="1" applyFill="1" applyBorder="1" applyAlignment="1">
      <alignment horizontal="center" vertical="center"/>
    </xf>
    <xf numFmtId="177" fontId="0" fillId="0" borderId="0" xfId="0" applyNumberFormat="1" applyFill="1" applyBorder="1">
      <alignment vertical="center"/>
    </xf>
    <xf numFmtId="177" fontId="16" fillId="0" borderId="25" xfId="0" applyNumberFormat="1" applyFont="1" applyBorder="1" applyAlignment="1">
      <alignment horizontal="center" vertical="center" wrapText="1" shrinkToFit="1"/>
    </xf>
    <xf numFmtId="177" fontId="0" fillId="0" borderId="25" xfId="0" applyNumberFormat="1" applyBorder="1" applyAlignment="1">
      <alignment vertical="center"/>
    </xf>
    <xf numFmtId="177" fontId="16" fillId="0" borderId="26" xfId="0" applyNumberFormat="1" applyFont="1" applyBorder="1" applyAlignment="1">
      <alignment horizontal="center" vertical="center" wrapText="1" shrinkToFit="1"/>
    </xf>
    <xf numFmtId="177" fontId="0" fillId="0" borderId="26" xfId="0" applyNumberFormat="1" applyBorder="1" applyAlignment="1">
      <alignment vertical="center"/>
    </xf>
    <xf numFmtId="0" fontId="0" fillId="0" borderId="27" xfId="0" applyFill="1" applyBorder="1" applyAlignment="1">
      <alignment horizontal="center" vertical="center"/>
    </xf>
    <xf numFmtId="3" fontId="0" fillId="6" borderId="28" xfId="0" applyNumberFormat="1" applyFill="1" applyBorder="1" applyAlignment="1">
      <alignment vertical="center" wrapText="1"/>
    </xf>
    <xf numFmtId="3" fontId="0" fillId="6" borderId="17" xfId="0" applyNumberFormat="1" applyFill="1" applyBorder="1">
      <alignment vertical="center"/>
    </xf>
    <xf numFmtId="0" fontId="0" fillId="0" borderId="23" xfId="0" applyFill="1" applyBorder="1" applyAlignment="1">
      <alignment horizontal="center" vertical="center"/>
    </xf>
    <xf numFmtId="3" fontId="0" fillId="6" borderId="11" xfId="0" applyNumberFormat="1" applyFill="1" applyBorder="1">
      <alignment vertical="center"/>
    </xf>
    <xf numFmtId="0" fontId="0" fillId="0" borderId="29" xfId="0" applyBorder="1" applyAlignment="1">
      <alignment horizontal="center" vertical="center"/>
    </xf>
    <xf numFmtId="3" fontId="0" fillId="6" borderId="24" xfId="0" applyNumberFormat="1" applyFill="1" applyBorder="1">
      <alignment vertical="center"/>
    </xf>
    <xf numFmtId="0" fontId="0" fillId="4" borderId="19" xfId="0" applyFill="1" applyBorder="1" applyAlignment="1">
      <alignment horizontal="center" vertical="center"/>
    </xf>
    <xf numFmtId="3" fontId="0" fillId="4" borderId="22" xfId="0" applyNumberFormat="1" applyFill="1" applyBorder="1">
      <alignment vertical="center"/>
    </xf>
    <xf numFmtId="3" fontId="9" fillId="4" borderId="7" xfId="0" applyNumberFormat="1" applyFont="1" applyFill="1" applyBorder="1">
      <alignment vertical="center"/>
    </xf>
    <xf numFmtId="0" fontId="18" fillId="0" borderId="27" xfId="0" applyFont="1" applyFill="1" applyBorder="1" applyAlignment="1">
      <alignment horizontal="center" vertical="center"/>
    </xf>
    <xf numFmtId="177" fontId="0" fillId="2" borderId="25" xfId="0" applyNumberFormat="1" applyFill="1" applyBorder="1" applyAlignment="1">
      <alignment vertical="center"/>
    </xf>
    <xf numFmtId="177" fontId="0" fillId="2" borderId="26" xfId="0" applyNumberFormat="1" applyFill="1" applyBorder="1" applyAlignment="1">
      <alignment vertical="center"/>
    </xf>
    <xf numFmtId="0" fontId="0" fillId="0" borderId="23" xfId="0" applyBorder="1" applyAlignment="1">
      <alignment horizontal="center" vertical="center" wrapText="1"/>
    </xf>
    <xf numFmtId="0" fontId="0" fillId="0" borderId="29" xfId="0" applyFill="1" applyBorder="1" applyAlignment="1">
      <alignment horizontal="center" vertical="center" wrapText="1"/>
    </xf>
    <xf numFmtId="176" fontId="12" fillId="0" borderId="3" xfId="1" applyFont="1" applyFill="1" applyBorder="1">
      <alignment vertical="center"/>
    </xf>
    <xf numFmtId="3" fontId="0" fillId="0" borderId="14" xfId="0" applyNumberForma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0" fontId="13" fillId="4" borderId="16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3" fontId="3" fillId="5" borderId="2" xfId="0" applyNumberFormat="1" applyFont="1" applyFill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 wrapText="1"/>
    </xf>
  </cellXfs>
  <cellStyles count="3">
    <cellStyle name="기본" xfId="0" builtinId="0"/>
    <cellStyle name="쉼표[0]" xfId="1" builtinId="6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Q53"/>
  <sheetViews>
    <sheetView tabSelected="1" zoomScale="70" zoomScaleNormal="70" workbookViewId="0">
      <pane ySplit="2" topLeftCell="A3" activePane="bottomLeft" state="frozen"/>
      <selection pane="bottomLeft" sqref="A1:P1"/>
    </sheetView>
  </sheetViews>
  <sheetFormatPr baseColWidth="10" defaultColWidth="8.83203125" defaultRowHeight="17" x14ac:dyDescent="0.25"/>
  <cols>
    <col min="2" max="2" width="12.6640625" customWidth="1"/>
    <col min="3" max="3" width="27.6640625" customWidth="1"/>
    <col min="4" max="4" width="12.1640625" bestFit="1" customWidth="1"/>
    <col min="5" max="5" width="12.83203125" customWidth="1"/>
    <col min="6" max="6" width="11.6640625" customWidth="1"/>
    <col min="7" max="7" width="18.1640625" bestFit="1" customWidth="1"/>
    <col min="8" max="8" width="12.83203125" bestFit="1" customWidth="1"/>
    <col min="9" max="9" width="20.1640625" style="3" bestFit="1" customWidth="1"/>
    <col min="10" max="10" width="12.1640625" customWidth="1"/>
    <col min="11" max="12" width="12.1640625" bestFit="1" customWidth="1"/>
    <col min="13" max="13" width="13.83203125" customWidth="1"/>
    <col min="14" max="14" width="12" customWidth="1"/>
    <col min="15" max="15" width="14.83203125" bestFit="1" customWidth="1"/>
    <col min="16" max="16" width="14.6640625" customWidth="1"/>
    <col min="17" max="17" width="13.6640625" bestFit="1" customWidth="1"/>
  </cols>
  <sheetData>
    <row r="1" spans="1:17" ht="30" customHeight="1" x14ac:dyDescent="0.25">
      <c r="A1" s="95" t="s">
        <v>81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</row>
    <row r="2" spans="1:17" x14ac:dyDescent="0.25">
      <c r="A2" s="20"/>
      <c r="B2" s="96" t="s">
        <v>82</v>
      </c>
      <c r="C2" s="96"/>
      <c r="D2" s="36" t="s">
        <v>0</v>
      </c>
      <c r="E2" s="36" t="s">
        <v>1</v>
      </c>
      <c r="F2" s="36" t="s">
        <v>2</v>
      </c>
      <c r="G2" s="37" t="s">
        <v>3</v>
      </c>
      <c r="H2" s="38" t="s">
        <v>52</v>
      </c>
      <c r="I2" s="37" t="s">
        <v>4</v>
      </c>
      <c r="J2" s="39" t="s">
        <v>43</v>
      </c>
      <c r="K2" s="39" t="s">
        <v>5</v>
      </c>
      <c r="L2" s="39" t="s">
        <v>53</v>
      </c>
      <c r="M2" s="39" t="s">
        <v>6</v>
      </c>
      <c r="N2" s="39" t="s">
        <v>7</v>
      </c>
      <c r="O2" s="39" t="s">
        <v>44</v>
      </c>
      <c r="P2" s="40" t="s">
        <v>45</v>
      </c>
    </row>
    <row r="3" spans="1:17" x14ac:dyDescent="0.25">
      <c r="A3" s="91" t="s">
        <v>54</v>
      </c>
      <c r="B3" s="31" t="s">
        <v>55</v>
      </c>
      <c r="C3" s="5" t="s">
        <v>56</v>
      </c>
      <c r="D3" s="21">
        <v>8032212</v>
      </c>
      <c r="E3" s="21"/>
      <c r="F3" s="21"/>
      <c r="G3" s="21"/>
      <c r="H3" s="21"/>
      <c r="I3" s="27"/>
      <c r="J3" s="21"/>
      <c r="K3" s="21"/>
      <c r="L3" s="21"/>
      <c r="M3" s="21"/>
      <c r="N3" s="21"/>
      <c r="O3" s="28"/>
      <c r="P3" s="13">
        <f>SUM(D3:O3)</f>
        <v>8032212</v>
      </c>
    </row>
    <row r="4" spans="1:17" x14ac:dyDescent="0.25">
      <c r="A4" s="91"/>
      <c r="B4" s="32" t="s">
        <v>8</v>
      </c>
      <c r="C4" s="1" t="s">
        <v>9</v>
      </c>
      <c r="D4" s="28"/>
      <c r="E4" s="28"/>
      <c r="F4" s="28"/>
      <c r="G4" s="28"/>
      <c r="H4" s="28"/>
      <c r="I4" s="28"/>
      <c r="J4" s="28"/>
      <c r="K4" s="28"/>
      <c r="L4" s="28">
        <v>2038150</v>
      </c>
      <c r="M4" s="28"/>
      <c r="N4" s="28"/>
      <c r="O4" s="5"/>
      <c r="P4" s="13">
        <f t="shared" ref="P4:P9" si="0">SUM(D4:O4)</f>
        <v>2038150</v>
      </c>
    </row>
    <row r="5" spans="1:17" x14ac:dyDescent="0.25">
      <c r="A5" s="91"/>
      <c r="B5" s="32" t="s">
        <v>10</v>
      </c>
      <c r="C5" s="1" t="s">
        <v>11</v>
      </c>
      <c r="D5" s="28">
        <v>1535000</v>
      </c>
      <c r="E5" s="28">
        <v>1595000</v>
      </c>
      <c r="F5" s="28">
        <v>1655000</v>
      </c>
      <c r="G5" s="28">
        <v>1605000</v>
      </c>
      <c r="H5" s="28">
        <v>1455000</v>
      </c>
      <c r="I5" s="29">
        <v>1135000</v>
      </c>
      <c r="J5" s="29">
        <v>1165000</v>
      </c>
      <c r="K5" s="28">
        <v>1360000</v>
      </c>
      <c r="L5" s="28">
        <v>1020000</v>
      </c>
      <c r="M5" s="28">
        <v>1880000</v>
      </c>
      <c r="N5" s="28">
        <v>1740000</v>
      </c>
      <c r="O5" s="28">
        <v>5570000</v>
      </c>
      <c r="P5" s="13">
        <f t="shared" si="0"/>
        <v>21715000</v>
      </c>
    </row>
    <row r="6" spans="1:17" x14ac:dyDescent="0.25">
      <c r="A6" s="91"/>
      <c r="B6" s="97" t="s">
        <v>62</v>
      </c>
      <c r="C6" s="1" t="s">
        <v>57</v>
      </c>
      <c r="D6" s="28">
        <v>130000</v>
      </c>
      <c r="E6" s="28"/>
      <c r="F6" s="28"/>
      <c r="G6" s="28">
        <v>150000</v>
      </c>
      <c r="H6" s="28"/>
      <c r="I6" s="28"/>
      <c r="J6" s="28"/>
      <c r="K6" s="28"/>
      <c r="L6" s="28"/>
      <c r="M6" s="28">
        <v>1655000</v>
      </c>
      <c r="N6" s="28"/>
      <c r="O6" s="28"/>
      <c r="P6" s="13">
        <f t="shared" si="0"/>
        <v>1935000</v>
      </c>
    </row>
    <row r="7" spans="1:17" x14ac:dyDescent="0.25">
      <c r="A7" s="91"/>
      <c r="B7" s="97"/>
      <c r="C7" s="1" t="s">
        <v>89</v>
      </c>
      <c r="D7" s="28"/>
      <c r="E7" s="28"/>
      <c r="F7" s="28"/>
      <c r="G7" s="28"/>
      <c r="H7" s="28">
        <v>10000000</v>
      </c>
      <c r="I7" s="28"/>
      <c r="J7" s="28"/>
      <c r="K7" s="28"/>
      <c r="L7" s="28"/>
      <c r="M7" s="28"/>
      <c r="N7" s="28"/>
      <c r="O7" s="28"/>
      <c r="P7" s="13">
        <f t="shared" si="0"/>
        <v>10000000</v>
      </c>
    </row>
    <row r="8" spans="1:17" x14ac:dyDescent="0.25">
      <c r="A8" s="91"/>
      <c r="B8" s="97"/>
      <c r="C8" s="1" t="s">
        <v>87</v>
      </c>
      <c r="D8" s="28"/>
      <c r="E8" s="28"/>
      <c r="F8" s="28"/>
      <c r="G8" s="28">
        <v>650000</v>
      </c>
      <c r="H8" s="28"/>
      <c r="I8" s="28"/>
      <c r="J8" s="28"/>
      <c r="K8" s="28"/>
      <c r="L8" s="28"/>
      <c r="M8" s="28">
        <v>1000000</v>
      </c>
      <c r="N8" s="28"/>
      <c r="O8" s="28"/>
      <c r="P8" s="13">
        <f t="shared" si="0"/>
        <v>1650000</v>
      </c>
      <c r="Q8" s="6"/>
    </row>
    <row r="9" spans="1:17" x14ac:dyDescent="0.25">
      <c r="A9" s="91"/>
      <c r="B9" s="32" t="s">
        <v>58</v>
      </c>
      <c r="C9" s="1" t="s">
        <v>46</v>
      </c>
      <c r="D9" s="28"/>
      <c r="E9" s="28"/>
      <c r="F9" s="28">
        <v>8</v>
      </c>
      <c r="G9" s="28"/>
      <c r="H9" s="28"/>
      <c r="I9" s="28">
        <v>8266</v>
      </c>
      <c r="J9" s="28"/>
      <c r="K9" s="28"/>
      <c r="L9" s="28">
        <v>23</v>
      </c>
      <c r="M9" s="28"/>
      <c r="N9" s="28"/>
      <c r="O9" s="28">
        <v>18692</v>
      </c>
      <c r="P9" s="13">
        <f t="shared" si="0"/>
        <v>26989</v>
      </c>
    </row>
    <row r="10" spans="1:17" x14ac:dyDescent="0.25">
      <c r="A10" s="15"/>
      <c r="B10" s="16" t="s">
        <v>12</v>
      </c>
      <c r="C10" s="14" t="s">
        <v>13</v>
      </c>
      <c r="D10" s="30">
        <f t="shared" ref="D10:P10" si="1">SUM(D3:D9)</f>
        <v>9697212</v>
      </c>
      <c r="E10" s="30">
        <f t="shared" si="1"/>
        <v>1595000</v>
      </c>
      <c r="F10" s="30">
        <f t="shared" si="1"/>
        <v>1655008</v>
      </c>
      <c r="G10" s="30">
        <f t="shared" si="1"/>
        <v>2405000</v>
      </c>
      <c r="H10" s="30">
        <f t="shared" si="1"/>
        <v>11455000</v>
      </c>
      <c r="I10" s="30">
        <f t="shared" si="1"/>
        <v>1143266</v>
      </c>
      <c r="J10" s="30">
        <f t="shared" si="1"/>
        <v>1165000</v>
      </c>
      <c r="K10" s="30">
        <f t="shared" si="1"/>
        <v>1360000</v>
      </c>
      <c r="L10" s="30">
        <f t="shared" si="1"/>
        <v>3058173</v>
      </c>
      <c r="M10" s="30">
        <f t="shared" si="1"/>
        <v>4535000</v>
      </c>
      <c r="N10" s="30">
        <f t="shared" si="1"/>
        <v>1740000</v>
      </c>
      <c r="O10" s="30">
        <f t="shared" si="1"/>
        <v>5588692</v>
      </c>
      <c r="P10" s="48">
        <f t="shared" si="1"/>
        <v>45397351</v>
      </c>
    </row>
    <row r="11" spans="1:17" s="17" customFormat="1" x14ac:dyDescent="0.25">
      <c r="A11" s="92" t="s">
        <v>14</v>
      </c>
      <c r="B11" s="97" t="s">
        <v>15</v>
      </c>
      <c r="C11" s="1" t="s">
        <v>47</v>
      </c>
      <c r="D11" s="4">
        <v>800000</v>
      </c>
      <c r="E11" s="4">
        <v>800000</v>
      </c>
      <c r="F11" s="4">
        <v>800000</v>
      </c>
      <c r="G11" s="4">
        <v>800000</v>
      </c>
      <c r="H11" s="4">
        <v>800000</v>
      </c>
      <c r="I11" s="4">
        <v>800000</v>
      </c>
      <c r="J11" s="4">
        <v>800000</v>
      </c>
      <c r="K11" s="4">
        <v>800000</v>
      </c>
      <c r="L11" s="4">
        <v>800000</v>
      </c>
      <c r="M11" s="4">
        <v>800000</v>
      </c>
      <c r="N11" s="4">
        <v>800000</v>
      </c>
      <c r="O11" s="4">
        <v>800000</v>
      </c>
      <c r="P11" s="13">
        <f>SUM(D11:O11)</f>
        <v>9600000</v>
      </c>
      <c r="Q11" s="7"/>
    </row>
    <row r="12" spans="1:17" x14ac:dyDescent="0.25">
      <c r="A12" s="93"/>
      <c r="B12" s="97"/>
      <c r="C12" s="1" t="s">
        <v>16</v>
      </c>
      <c r="D12" s="4"/>
      <c r="E12" s="4"/>
      <c r="F12" s="4"/>
      <c r="G12" s="4"/>
      <c r="H12" s="4"/>
      <c r="I12" s="4"/>
      <c r="J12" s="4"/>
      <c r="K12" s="4"/>
      <c r="L12" s="4"/>
      <c r="M12" s="4">
        <v>500000</v>
      </c>
      <c r="N12" s="4"/>
      <c r="O12" s="4"/>
      <c r="P12" s="13">
        <f t="shared" ref="P12:P37" si="2">SUM(D12:O12)</f>
        <v>500000</v>
      </c>
    </row>
    <row r="13" spans="1:17" x14ac:dyDescent="0.25">
      <c r="A13" s="93"/>
      <c r="B13" s="97"/>
      <c r="C13" s="1" t="s">
        <v>17</v>
      </c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13">
        <f t="shared" si="2"/>
        <v>0</v>
      </c>
      <c r="Q13" s="6"/>
    </row>
    <row r="14" spans="1:17" x14ac:dyDescent="0.25">
      <c r="A14" s="93"/>
      <c r="B14" s="98" t="s">
        <v>59</v>
      </c>
      <c r="C14" s="1" t="s">
        <v>18</v>
      </c>
      <c r="D14" s="4"/>
      <c r="E14" s="4">
        <v>64640</v>
      </c>
      <c r="F14" s="4">
        <v>92600</v>
      </c>
      <c r="G14" s="4">
        <v>270900</v>
      </c>
      <c r="H14" s="4">
        <v>70000</v>
      </c>
      <c r="I14" s="4">
        <v>60000</v>
      </c>
      <c r="J14" s="4">
        <v>65700</v>
      </c>
      <c r="K14" s="4">
        <v>130800</v>
      </c>
      <c r="L14" s="4">
        <v>97700</v>
      </c>
      <c r="M14" s="4">
        <v>152900</v>
      </c>
      <c r="N14" s="4">
        <v>20500</v>
      </c>
      <c r="O14" s="4">
        <v>182500</v>
      </c>
      <c r="P14" s="13">
        <f t="shared" si="2"/>
        <v>1208240</v>
      </c>
    </row>
    <row r="15" spans="1:17" x14ac:dyDescent="0.25">
      <c r="A15" s="93"/>
      <c r="B15" s="97"/>
      <c r="C15" s="1" t="s">
        <v>19</v>
      </c>
      <c r="D15" s="4">
        <v>70000</v>
      </c>
      <c r="E15" s="4">
        <v>70000</v>
      </c>
      <c r="F15" s="4">
        <v>70000</v>
      </c>
      <c r="G15" s="4">
        <v>70000</v>
      </c>
      <c r="H15" s="4">
        <v>70000</v>
      </c>
      <c r="I15" s="4">
        <v>70000</v>
      </c>
      <c r="J15" s="4">
        <v>70000</v>
      </c>
      <c r="K15" s="4">
        <v>70000</v>
      </c>
      <c r="L15" s="4">
        <v>70000</v>
      </c>
      <c r="M15" s="4">
        <v>70000</v>
      </c>
      <c r="N15" s="4">
        <v>70000</v>
      </c>
      <c r="O15" s="4">
        <v>70000</v>
      </c>
      <c r="P15" s="13">
        <f t="shared" si="2"/>
        <v>840000</v>
      </c>
    </row>
    <row r="16" spans="1:17" x14ac:dyDescent="0.25">
      <c r="A16" s="93"/>
      <c r="B16" s="97"/>
      <c r="C16" s="1" t="s">
        <v>48</v>
      </c>
      <c r="D16" s="4">
        <v>200000</v>
      </c>
      <c r="E16" s="4">
        <v>200000</v>
      </c>
      <c r="F16" s="4">
        <v>200000</v>
      </c>
      <c r="G16" s="4">
        <v>200000</v>
      </c>
      <c r="H16" s="4">
        <v>200000</v>
      </c>
      <c r="I16" s="4">
        <v>200000</v>
      </c>
      <c r="J16" s="4">
        <v>200000</v>
      </c>
      <c r="K16" s="4">
        <v>200000</v>
      </c>
      <c r="L16" s="4">
        <v>200000</v>
      </c>
      <c r="M16" s="4">
        <v>200000</v>
      </c>
      <c r="N16" s="4">
        <v>200000</v>
      </c>
      <c r="O16" s="4">
        <v>200000</v>
      </c>
      <c r="P16" s="13">
        <f t="shared" si="2"/>
        <v>2400000</v>
      </c>
    </row>
    <row r="17" spans="1:17" x14ac:dyDescent="0.25">
      <c r="A17" s="93"/>
      <c r="B17" s="97"/>
      <c r="C17" s="1" t="s">
        <v>20</v>
      </c>
      <c r="D17" s="4">
        <v>26810</v>
      </c>
      <c r="E17" s="4">
        <v>26600</v>
      </c>
      <c r="F17" s="4">
        <v>26960</v>
      </c>
      <c r="G17" s="4">
        <v>27960</v>
      </c>
      <c r="H17" s="4">
        <v>26690</v>
      </c>
      <c r="I17" s="4">
        <v>26490</v>
      </c>
      <c r="J17" s="4">
        <v>29450</v>
      </c>
      <c r="K17" s="4">
        <v>27720</v>
      </c>
      <c r="L17" s="4">
        <v>25910</v>
      </c>
      <c r="M17" s="4">
        <v>27620</v>
      </c>
      <c r="N17" s="4">
        <v>27680</v>
      </c>
      <c r="O17" s="4">
        <v>26160</v>
      </c>
      <c r="P17" s="13">
        <f t="shared" si="2"/>
        <v>326050</v>
      </c>
    </row>
    <row r="18" spans="1:17" x14ac:dyDescent="0.25">
      <c r="A18" s="93"/>
      <c r="B18" s="97"/>
      <c r="C18" s="1" t="s">
        <v>21</v>
      </c>
      <c r="D18" s="4">
        <v>249020</v>
      </c>
      <c r="E18" s="4">
        <v>13400</v>
      </c>
      <c r="F18" s="4"/>
      <c r="G18" s="4">
        <v>227700</v>
      </c>
      <c r="H18" s="4">
        <v>194040</v>
      </c>
      <c r="I18" s="4"/>
      <c r="J18" s="4">
        <v>225180</v>
      </c>
      <c r="K18" s="4">
        <v>8100</v>
      </c>
      <c r="L18" s="4"/>
      <c r="M18" s="4">
        <v>191250</v>
      </c>
      <c r="N18" s="4">
        <v>5570</v>
      </c>
      <c r="O18" s="4"/>
      <c r="P18" s="13">
        <f t="shared" si="2"/>
        <v>1114260</v>
      </c>
    </row>
    <row r="19" spans="1:17" x14ac:dyDescent="0.25">
      <c r="A19" s="93"/>
      <c r="B19" s="97"/>
      <c r="C19" s="1" t="s">
        <v>49</v>
      </c>
      <c r="D19" s="4">
        <v>20000</v>
      </c>
      <c r="E19" s="4">
        <v>78290</v>
      </c>
      <c r="F19" s="4">
        <v>20000</v>
      </c>
      <c r="G19" s="4">
        <v>20000</v>
      </c>
      <c r="H19" s="4">
        <v>20000</v>
      </c>
      <c r="I19" s="4">
        <v>20000</v>
      </c>
      <c r="J19" s="4">
        <v>20000</v>
      </c>
      <c r="K19" s="4">
        <v>20000</v>
      </c>
      <c r="L19" s="4">
        <v>20000</v>
      </c>
      <c r="M19" s="4">
        <v>20000</v>
      </c>
      <c r="N19" s="4">
        <v>20000</v>
      </c>
      <c r="O19" s="4">
        <v>20000</v>
      </c>
      <c r="P19" s="13">
        <f t="shared" si="2"/>
        <v>298290</v>
      </c>
    </row>
    <row r="20" spans="1:17" x14ac:dyDescent="0.25">
      <c r="A20" s="93"/>
      <c r="B20" s="97"/>
      <c r="C20" s="1" t="s">
        <v>39</v>
      </c>
      <c r="D20" s="4">
        <v>17600</v>
      </c>
      <c r="E20" s="4"/>
      <c r="F20" s="4"/>
      <c r="G20" s="4"/>
      <c r="H20" s="4"/>
      <c r="I20" s="4">
        <v>31550</v>
      </c>
      <c r="J20" s="4"/>
      <c r="K20" s="4"/>
      <c r="L20" s="4"/>
      <c r="M20" s="4"/>
      <c r="N20" s="4"/>
      <c r="O20" s="4">
        <v>126200</v>
      </c>
      <c r="P20" s="13">
        <f t="shared" si="2"/>
        <v>175350</v>
      </c>
      <c r="Q20" s="6"/>
    </row>
    <row r="21" spans="1:17" x14ac:dyDescent="0.25">
      <c r="A21" s="93"/>
      <c r="B21" s="97" t="s">
        <v>41</v>
      </c>
      <c r="C21" s="1" t="s">
        <v>22</v>
      </c>
      <c r="D21" s="4"/>
      <c r="E21" s="4"/>
      <c r="F21" s="4"/>
      <c r="G21" s="4"/>
      <c r="H21" s="4">
        <v>1000</v>
      </c>
      <c r="I21" s="4"/>
      <c r="J21" s="4">
        <v>500</v>
      </c>
      <c r="K21" s="4"/>
      <c r="L21" s="4"/>
      <c r="M21" s="4"/>
      <c r="N21" s="4"/>
      <c r="O21" s="4"/>
      <c r="P21" s="13">
        <f t="shared" si="2"/>
        <v>1500</v>
      </c>
    </row>
    <row r="22" spans="1:17" x14ac:dyDescent="0.25">
      <c r="A22" s="93"/>
      <c r="B22" s="97"/>
      <c r="C22" s="1" t="s">
        <v>23</v>
      </c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13">
        <f t="shared" si="2"/>
        <v>0</v>
      </c>
    </row>
    <row r="23" spans="1:17" x14ac:dyDescent="0.25">
      <c r="A23" s="93"/>
      <c r="B23" s="97"/>
      <c r="C23" s="1" t="s">
        <v>88</v>
      </c>
      <c r="D23" s="4"/>
      <c r="E23" s="4"/>
      <c r="F23" s="4"/>
      <c r="G23" s="4"/>
      <c r="H23" s="4">
        <v>50000</v>
      </c>
      <c r="I23" s="4">
        <v>21250</v>
      </c>
      <c r="J23" s="4"/>
      <c r="K23" s="4"/>
      <c r="L23" s="4"/>
      <c r="M23" s="4">
        <v>50000</v>
      </c>
      <c r="N23" s="4"/>
      <c r="O23" s="4">
        <v>110000</v>
      </c>
      <c r="P23" s="13">
        <f t="shared" si="2"/>
        <v>231250</v>
      </c>
    </row>
    <row r="24" spans="1:17" x14ac:dyDescent="0.25">
      <c r="A24" s="93"/>
      <c r="B24" s="97"/>
      <c r="C24" s="1" t="s">
        <v>41</v>
      </c>
      <c r="D24" s="4"/>
      <c r="E24" s="4"/>
      <c r="F24" s="4"/>
      <c r="G24" s="4"/>
      <c r="H24" s="4"/>
      <c r="I24" s="4"/>
      <c r="J24" s="4"/>
      <c r="K24" s="4"/>
      <c r="L24" s="4"/>
      <c r="M24" s="4"/>
      <c r="N24" s="4">
        <v>100000</v>
      </c>
      <c r="O24" s="4"/>
      <c r="P24" s="13">
        <f t="shared" si="2"/>
        <v>100000</v>
      </c>
      <c r="Q24" s="6"/>
    </row>
    <row r="25" spans="1:17" x14ac:dyDescent="0.25">
      <c r="A25" s="93"/>
      <c r="B25" s="91" t="s">
        <v>63</v>
      </c>
      <c r="C25" s="1" t="s">
        <v>24</v>
      </c>
      <c r="D25" s="4">
        <v>236620</v>
      </c>
      <c r="E25" s="4"/>
      <c r="F25" s="4"/>
      <c r="G25" s="4">
        <v>211840</v>
      </c>
      <c r="H25" s="4">
        <v>19090</v>
      </c>
      <c r="I25" s="4"/>
      <c r="J25" s="4"/>
      <c r="K25" s="4"/>
      <c r="L25" s="4"/>
      <c r="M25" s="4">
        <v>781980</v>
      </c>
      <c r="N25" s="4"/>
      <c r="O25" s="4"/>
      <c r="P25" s="13">
        <f t="shared" si="2"/>
        <v>1249530</v>
      </c>
    </row>
    <row r="26" spans="1:17" x14ac:dyDescent="0.25">
      <c r="A26" s="93"/>
      <c r="B26" s="91"/>
      <c r="C26" s="1" t="s">
        <v>25</v>
      </c>
      <c r="D26" s="4"/>
      <c r="E26" s="4"/>
      <c r="F26" s="4"/>
      <c r="G26" s="4"/>
      <c r="H26" s="4">
        <v>36000</v>
      </c>
      <c r="I26" s="4"/>
      <c r="J26" s="4"/>
      <c r="K26" s="4"/>
      <c r="L26" s="4"/>
      <c r="M26" s="4">
        <v>20980</v>
      </c>
      <c r="N26" s="4"/>
      <c r="O26" s="4"/>
      <c r="P26" s="13">
        <f t="shared" si="2"/>
        <v>56980</v>
      </c>
    </row>
    <row r="27" spans="1:17" x14ac:dyDescent="0.25">
      <c r="A27" s="93"/>
      <c r="B27" s="91"/>
      <c r="C27" s="1" t="s">
        <v>38</v>
      </c>
      <c r="D27" s="4">
        <v>81040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13">
        <f t="shared" si="2"/>
        <v>81040</v>
      </c>
    </row>
    <row r="28" spans="1:17" x14ac:dyDescent="0.25">
      <c r="A28" s="93"/>
      <c r="B28" s="91"/>
      <c r="C28" s="1" t="s">
        <v>42</v>
      </c>
      <c r="D28" s="4"/>
      <c r="E28" s="4"/>
      <c r="F28" s="4"/>
      <c r="G28" s="4">
        <v>10600</v>
      </c>
      <c r="H28" s="4"/>
      <c r="I28" s="4"/>
      <c r="J28" s="4"/>
      <c r="K28" s="4"/>
      <c r="L28" s="4"/>
      <c r="M28" s="4">
        <v>84460</v>
      </c>
      <c r="N28" s="4"/>
      <c r="O28" s="4"/>
      <c r="P28" s="13">
        <f t="shared" si="2"/>
        <v>95060</v>
      </c>
    </row>
    <row r="29" spans="1:17" x14ac:dyDescent="0.25">
      <c r="A29" s="93"/>
      <c r="B29" s="91"/>
      <c r="C29" s="1" t="s">
        <v>26</v>
      </c>
      <c r="D29" s="4">
        <v>124500</v>
      </c>
      <c r="E29" s="4"/>
      <c r="F29" s="4"/>
      <c r="G29" s="4">
        <v>97300</v>
      </c>
      <c r="H29" s="4"/>
      <c r="I29" s="4"/>
      <c r="J29" s="4"/>
      <c r="K29" s="4"/>
      <c r="L29" s="4"/>
      <c r="M29" s="4"/>
      <c r="N29" s="4"/>
      <c r="O29" s="4"/>
      <c r="P29" s="13">
        <f t="shared" si="2"/>
        <v>221800</v>
      </c>
    </row>
    <row r="30" spans="1:17" x14ac:dyDescent="0.25">
      <c r="A30" s="93"/>
      <c r="B30" s="91"/>
      <c r="C30" s="1" t="s">
        <v>40</v>
      </c>
      <c r="D30" s="4">
        <v>100000</v>
      </c>
      <c r="E30" s="4"/>
      <c r="F30" s="4"/>
      <c r="G30" s="4">
        <v>190400</v>
      </c>
      <c r="H30" s="4"/>
      <c r="I30" s="4"/>
      <c r="J30" s="4"/>
      <c r="K30" s="4"/>
      <c r="L30" s="4"/>
      <c r="M30" s="4">
        <v>660500</v>
      </c>
      <c r="N30" s="4"/>
      <c r="O30" s="4"/>
      <c r="P30" s="13">
        <f t="shared" si="2"/>
        <v>950900</v>
      </c>
    </row>
    <row r="31" spans="1:17" x14ac:dyDescent="0.25">
      <c r="A31" s="93"/>
      <c r="B31" s="91"/>
      <c r="C31" s="1" t="s">
        <v>27</v>
      </c>
      <c r="D31" s="4"/>
      <c r="E31" s="4"/>
      <c r="F31" s="4"/>
      <c r="G31" s="4">
        <v>10000</v>
      </c>
      <c r="H31" s="4"/>
      <c r="I31" s="4"/>
      <c r="J31" s="4"/>
      <c r="K31" s="4"/>
      <c r="L31" s="4"/>
      <c r="M31" s="4">
        <v>120000</v>
      </c>
      <c r="N31" s="4"/>
      <c r="O31" s="4"/>
      <c r="P31" s="13">
        <f>SUM(D31:O31)</f>
        <v>130000</v>
      </c>
    </row>
    <row r="32" spans="1:17" x14ac:dyDescent="0.25">
      <c r="A32" s="93"/>
      <c r="B32" s="91"/>
      <c r="C32" s="1" t="s">
        <v>28</v>
      </c>
      <c r="D32" s="4"/>
      <c r="E32" s="4"/>
      <c r="F32" s="4"/>
      <c r="G32" s="4">
        <v>35000</v>
      </c>
      <c r="H32" s="4"/>
      <c r="I32" s="4"/>
      <c r="J32" s="4"/>
      <c r="K32" s="4"/>
      <c r="L32" s="4"/>
      <c r="M32" s="4">
        <v>100000</v>
      </c>
      <c r="N32" s="4"/>
      <c r="O32" s="4"/>
      <c r="P32" s="13">
        <f t="shared" si="2"/>
        <v>135000</v>
      </c>
    </row>
    <row r="33" spans="1:17" x14ac:dyDescent="0.25">
      <c r="A33" s="93"/>
      <c r="B33" s="91"/>
      <c r="C33" s="1" t="s">
        <v>29</v>
      </c>
      <c r="D33" s="4">
        <v>100000</v>
      </c>
      <c r="E33" s="4"/>
      <c r="F33" s="4"/>
      <c r="G33" s="4">
        <v>400000</v>
      </c>
      <c r="H33" s="4"/>
      <c r="I33" s="4"/>
      <c r="J33" s="4"/>
      <c r="K33" s="4">
        <v>300000</v>
      </c>
      <c r="L33" s="4"/>
      <c r="M33" s="4"/>
      <c r="N33" s="4"/>
      <c r="O33" s="4"/>
      <c r="P33" s="13">
        <f t="shared" si="2"/>
        <v>800000</v>
      </c>
    </row>
    <row r="34" spans="1:17" x14ac:dyDescent="0.25">
      <c r="A34" s="93"/>
      <c r="B34" s="91"/>
      <c r="C34" s="1" t="s">
        <v>30</v>
      </c>
      <c r="D34" s="4">
        <v>50000</v>
      </c>
      <c r="E34" s="4"/>
      <c r="F34" s="4"/>
      <c r="G34" s="4">
        <v>150000</v>
      </c>
      <c r="H34" s="4"/>
      <c r="I34" s="4"/>
      <c r="J34" s="4"/>
      <c r="K34" s="4"/>
      <c r="L34" s="4"/>
      <c r="M34" s="4">
        <v>500000</v>
      </c>
      <c r="N34" s="4"/>
      <c r="O34" s="4"/>
      <c r="P34" s="13">
        <f t="shared" si="2"/>
        <v>700000</v>
      </c>
    </row>
    <row r="35" spans="1:17" x14ac:dyDescent="0.25">
      <c r="A35" s="93"/>
      <c r="B35" s="91"/>
      <c r="C35" s="1" t="s">
        <v>31</v>
      </c>
      <c r="D35" s="4">
        <v>104300</v>
      </c>
      <c r="E35" s="4"/>
      <c r="F35" s="4"/>
      <c r="G35" s="4">
        <v>715000</v>
      </c>
      <c r="H35" s="4">
        <v>1190000</v>
      </c>
      <c r="I35" s="4"/>
      <c r="J35" s="4"/>
      <c r="K35" s="4"/>
      <c r="L35" s="4"/>
      <c r="M35" s="4">
        <v>3799000</v>
      </c>
      <c r="N35" s="4"/>
      <c r="O35" s="4"/>
      <c r="P35" s="13">
        <f t="shared" si="2"/>
        <v>5808300</v>
      </c>
    </row>
    <row r="36" spans="1:17" x14ac:dyDescent="0.25">
      <c r="A36" s="93"/>
      <c r="B36" s="91"/>
      <c r="C36" s="1" t="s">
        <v>66</v>
      </c>
      <c r="D36" s="4"/>
      <c r="E36" s="4"/>
      <c r="F36" s="4"/>
      <c r="G36" s="4"/>
      <c r="H36" s="4"/>
      <c r="I36" s="4"/>
      <c r="J36" s="4"/>
      <c r="K36" s="4"/>
      <c r="L36" s="4"/>
      <c r="M36" s="4">
        <v>1320000</v>
      </c>
      <c r="N36" s="4"/>
      <c r="O36" s="4"/>
      <c r="P36" s="13">
        <f t="shared" si="2"/>
        <v>1320000</v>
      </c>
    </row>
    <row r="37" spans="1:17" x14ac:dyDescent="0.25">
      <c r="A37" s="93"/>
      <c r="B37" s="91"/>
      <c r="C37" s="1" t="s">
        <v>50</v>
      </c>
      <c r="D37" s="4">
        <v>555500</v>
      </c>
      <c r="E37" s="4"/>
      <c r="F37" s="4"/>
      <c r="G37" s="4">
        <v>650000</v>
      </c>
      <c r="H37" s="4"/>
      <c r="I37" s="4"/>
      <c r="J37" s="4"/>
      <c r="K37" s="4">
        <v>895000</v>
      </c>
      <c r="L37" s="4"/>
      <c r="M37" s="4">
        <v>1363500</v>
      </c>
      <c r="N37" s="4"/>
      <c r="O37" s="4"/>
      <c r="P37" s="13">
        <f t="shared" si="2"/>
        <v>3464000</v>
      </c>
      <c r="Q37" s="6"/>
    </row>
    <row r="38" spans="1:17" x14ac:dyDescent="0.25">
      <c r="A38" s="94"/>
      <c r="B38" s="16" t="s">
        <v>12</v>
      </c>
      <c r="C38" s="14" t="s">
        <v>32</v>
      </c>
      <c r="D38" s="8">
        <f t="shared" ref="D38:P38" si="3">SUM(D11:D37)</f>
        <v>2735390</v>
      </c>
      <c r="E38" s="8">
        <f t="shared" si="3"/>
        <v>1252930</v>
      </c>
      <c r="F38" s="8">
        <f t="shared" si="3"/>
        <v>1209560</v>
      </c>
      <c r="G38" s="8">
        <f t="shared" si="3"/>
        <v>4086700</v>
      </c>
      <c r="H38" s="8">
        <f t="shared" si="3"/>
        <v>2676820</v>
      </c>
      <c r="I38" s="8">
        <f t="shared" si="3"/>
        <v>1229290</v>
      </c>
      <c r="J38" s="8">
        <f t="shared" si="3"/>
        <v>1410830</v>
      </c>
      <c r="K38" s="8">
        <f t="shared" si="3"/>
        <v>2451620</v>
      </c>
      <c r="L38" s="8">
        <f t="shared" si="3"/>
        <v>1213610</v>
      </c>
      <c r="M38" s="8">
        <f t="shared" si="3"/>
        <v>10762190</v>
      </c>
      <c r="N38" s="8">
        <f t="shared" si="3"/>
        <v>1243750</v>
      </c>
      <c r="O38" s="8">
        <f t="shared" si="3"/>
        <v>1534860</v>
      </c>
      <c r="P38" s="49">
        <f t="shared" si="3"/>
        <v>31807550</v>
      </c>
      <c r="Q38" s="77"/>
    </row>
    <row r="39" spans="1:17" x14ac:dyDescent="0.25">
      <c r="A39" s="2"/>
      <c r="B39" s="31" t="s">
        <v>65</v>
      </c>
      <c r="C39" s="33"/>
      <c r="D39" s="4">
        <f t="shared" ref="D39:P39" si="4">SUM(D10-D38)</f>
        <v>6961822</v>
      </c>
      <c r="E39" s="4">
        <f t="shared" si="4"/>
        <v>342070</v>
      </c>
      <c r="F39" s="4">
        <f t="shared" si="4"/>
        <v>445448</v>
      </c>
      <c r="G39" s="4">
        <f t="shared" si="4"/>
        <v>-1681700</v>
      </c>
      <c r="H39" s="4">
        <f t="shared" si="4"/>
        <v>8778180</v>
      </c>
      <c r="I39" s="4">
        <f t="shared" si="4"/>
        <v>-86024</v>
      </c>
      <c r="J39" s="4">
        <f t="shared" si="4"/>
        <v>-245830</v>
      </c>
      <c r="K39" s="4">
        <f t="shared" si="4"/>
        <v>-1091620</v>
      </c>
      <c r="L39" s="4">
        <f t="shared" si="4"/>
        <v>1844563</v>
      </c>
      <c r="M39" s="4">
        <f t="shared" si="4"/>
        <v>-6227190</v>
      </c>
      <c r="N39" s="4">
        <f t="shared" si="4"/>
        <v>496250</v>
      </c>
      <c r="O39" s="4">
        <f t="shared" si="4"/>
        <v>4053832</v>
      </c>
      <c r="P39" s="47">
        <f t="shared" si="4"/>
        <v>13589801</v>
      </c>
    </row>
    <row r="40" spans="1:17" ht="18" thickBot="1" x14ac:dyDescent="0.3">
      <c r="A40" s="2"/>
      <c r="B40" s="34" t="s">
        <v>64</v>
      </c>
      <c r="C40" s="35" t="s">
        <v>83</v>
      </c>
      <c r="D40" s="12">
        <v>6961822</v>
      </c>
      <c r="E40" s="12">
        <f>SUM(D40+E39)</f>
        <v>7303892</v>
      </c>
      <c r="F40" s="12">
        <f t="shared" ref="F40:G40" si="5">SUM(E40+F39)</f>
        <v>7749340</v>
      </c>
      <c r="G40" s="12">
        <f t="shared" si="5"/>
        <v>6067640</v>
      </c>
      <c r="H40" s="12">
        <f t="shared" ref="H40" si="6">SUM(G40+H39)</f>
        <v>14845820</v>
      </c>
      <c r="I40" s="12">
        <f t="shared" ref="I40" si="7">SUM(H40+I39)</f>
        <v>14759796</v>
      </c>
      <c r="J40" s="12">
        <f t="shared" ref="J40" si="8">SUM(I40+J39)</f>
        <v>14513966</v>
      </c>
      <c r="K40" s="12">
        <f t="shared" ref="K40" si="9">SUM(J40+K39)</f>
        <v>13422346</v>
      </c>
      <c r="L40" s="12">
        <f t="shared" ref="L40" si="10">SUM(K40+L39)</f>
        <v>15266909</v>
      </c>
      <c r="M40" s="12">
        <f t="shared" ref="M40" si="11">SUM(L40+M39)</f>
        <v>9039719</v>
      </c>
      <c r="N40" s="12">
        <f t="shared" ref="N40" si="12">SUM(M40+N39)</f>
        <v>9535969</v>
      </c>
      <c r="O40" s="12">
        <f t="shared" ref="O40" si="13">SUM(N40+O39)</f>
        <v>13589801</v>
      </c>
    </row>
    <row r="41" spans="1:17" x14ac:dyDescent="0.25">
      <c r="J41" s="6"/>
      <c r="N41" s="41" t="s">
        <v>37</v>
      </c>
      <c r="O41" s="44">
        <f>K53</f>
        <v>15522228</v>
      </c>
    </row>
    <row r="42" spans="1:17" x14ac:dyDescent="0.25">
      <c r="N42" s="42" t="s">
        <v>51</v>
      </c>
      <c r="O42" s="45">
        <v>38445570</v>
      </c>
    </row>
    <row r="43" spans="1:17" x14ac:dyDescent="0.25">
      <c r="A43" s="51"/>
      <c r="B43" s="51"/>
      <c r="C43" s="51"/>
      <c r="D43" s="51"/>
      <c r="E43" s="51"/>
      <c r="N43" s="42" t="s">
        <v>60</v>
      </c>
      <c r="O43" s="45">
        <f>P39</f>
        <v>13589801</v>
      </c>
    </row>
    <row r="44" spans="1:17" x14ac:dyDescent="0.25">
      <c r="A44" s="52"/>
      <c r="B44" s="52"/>
      <c r="C44" s="52"/>
      <c r="D44" s="52"/>
      <c r="E44" s="53"/>
      <c r="N44" s="42" t="s">
        <v>61</v>
      </c>
      <c r="O44" s="45">
        <f>E50</f>
        <v>36449356</v>
      </c>
    </row>
    <row r="45" spans="1:17" ht="17.5" customHeight="1" thickBot="1" x14ac:dyDescent="0.3">
      <c r="A45" s="54"/>
      <c r="B45" s="55"/>
      <c r="C45" s="56"/>
      <c r="D45" s="57"/>
      <c r="E45" s="55"/>
      <c r="I45"/>
      <c r="N45" s="43" t="s">
        <v>36</v>
      </c>
      <c r="O45" s="46">
        <f>SUM(O41:O44)</f>
        <v>104006955</v>
      </c>
    </row>
    <row r="46" spans="1:17" ht="18" thickBot="1" x14ac:dyDescent="0.3">
      <c r="A46" s="80" t="s">
        <v>84</v>
      </c>
      <c r="B46" s="81"/>
      <c r="C46" s="81"/>
      <c r="D46" s="81"/>
      <c r="E46" s="82"/>
      <c r="G46" s="86" t="s">
        <v>85</v>
      </c>
      <c r="H46" s="87"/>
      <c r="I46" s="87"/>
      <c r="J46" s="87"/>
      <c r="K46" s="88"/>
    </row>
    <row r="47" spans="1:17" ht="18" thickBot="1" x14ac:dyDescent="0.3">
      <c r="A47" s="83" t="s">
        <v>33</v>
      </c>
      <c r="B47" s="84"/>
      <c r="C47" s="85" t="s">
        <v>34</v>
      </c>
      <c r="D47" s="84"/>
      <c r="E47" s="19" t="s">
        <v>35</v>
      </c>
      <c r="G47" s="89" t="s">
        <v>69</v>
      </c>
      <c r="H47" s="90"/>
      <c r="I47" s="89" t="s">
        <v>70</v>
      </c>
      <c r="J47" s="90"/>
      <c r="K47" s="50" t="s">
        <v>71</v>
      </c>
    </row>
    <row r="48" spans="1:17" ht="28" x14ac:dyDescent="0.25">
      <c r="A48" s="58" t="s">
        <v>67</v>
      </c>
      <c r="B48" s="73">
        <v>5964483</v>
      </c>
      <c r="C48" s="10"/>
      <c r="D48" s="9"/>
      <c r="E48" s="59">
        <v>5964483</v>
      </c>
      <c r="G48" s="62" t="s">
        <v>86</v>
      </c>
      <c r="H48" s="63">
        <v>19230184</v>
      </c>
      <c r="I48" s="72" t="s">
        <v>80</v>
      </c>
      <c r="J48" s="64">
        <v>1489900</v>
      </c>
      <c r="K48" s="78"/>
    </row>
    <row r="49" spans="1:11" ht="43" thickBot="1" x14ac:dyDescent="0.3">
      <c r="A49" s="60" t="s">
        <v>68</v>
      </c>
      <c r="B49" s="74">
        <v>30484873</v>
      </c>
      <c r="C49" s="18"/>
      <c r="D49" s="11"/>
      <c r="E49" s="61">
        <v>30484873</v>
      </c>
      <c r="G49" s="65" t="s">
        <v>72</v>
      </c>
      <c r="H49" s="66">
        <v>9900000</v>
      </c>
      <c r="I49" s="65" t="s">
        <v>79</v>
      </c>
      <c r="J49" s="66">
        <v>6000000</v>
      </c>
      <c r="K49" s="78"/>
    </row>
    <row r="50" spans="1:11" ht="18" thickBot="1" x14ac:dyDescent="0.3">
      <c r="A50" s="22" t="s">
        <v>13</v>
      </c>
      <c r="B50" s="23">
        <f>SUM(B48:B49)</f>
        <v>36449356</v>
      </c>
      <c r="C50" s="24" t="s">
        <v>32</v>
      </c>
      <c r="D50" s="25">
        <f>SUM(D48:D49)</f>
        <v>0</v>
      </c>
      <c r="E50" s="26">
        <f>SUM(B50-D50)</f>
        <v>36449356</v>
      </c>
      <c r="G50" s="65" t="s">
        <v>73</v>
      </c>
      <c r="H50" s="66">
        <v>11373</v>
      </c>
      <c r="I50" s="65" t="s">
        <v>74</v>
      </c>
      <c r="J50" s="66">
        <v>129049</v>
      </c>
      <c r="K50" s="78"/>
    </row>
    <row r="51" spans="1:11" ht="34" x14ac:dyDescent="0.25">
      <c r="G51" s="75" t="s">
        <v>90</v>
      </c>
      <c r="H51" s="66">
        <v>6800000</v>
      </c>
      <c r="I51" s="65" t="s">
        <v>75</v>
      </c>
      <c r="J51" s="66">
        <v>1560000</v>
      </c>
      <c r="K51" s="78"/>
    </row>
    <row r="52" spans="1:11" ht="52" thickBot="1" x14ac:dyDescent="0.3">
      <c r="G52" s="67" t="s">
        <v>76</v>
      </c>
      <c r="H52" s="68">
        <v>1420200</v>
      </c>
      <c r="I52" s="76" t="s">
        <v>91</v>
      </c>
      <c r="J52" s="68">
        <v>12660580</v>
      </c>
      <c r="K52" s="79"/>
    </row>
    <row r="53" spans="1:11" ht="17" customHeight="1" thickBot="1" x14ac:dyDescent="0.3">
      <c r="G53" s="69" t="s">
        <v>77</v>
      </c>
      <c r="H53" s="70">
        <f>SUM(H48:H52)</f>
        <v>37361757</v>
      </c>
      <c r="I53" s="69" t="s">
        <v>78</v>
      </c>
      <c r="J53" s="70">
        <f>SUM(J48:J52)</f>
        <v>21839529</v>
      </c>
      <c r="K53" s="71">
        <f>H53-J53</f>
        <v>15522228</v>
      </c>
    </row>
  </sheetData>
  <mergeCells count="16">
    <mergeCell ref="A3:A9"/>
    <mergeCell ref="B25:B37"/>
    <mergeCell ref="A11:A38"/>
    <mergeCell ref="A1:P1"/>
    <mergeCell ref="B2:C2"/>
    <mergeCell ref="B6:B8"/>
    <mergeCell ref="B11:B13"/>
    <mergeCell ref="B14:B20"/>
    <mergeCell ref="B21:B24"/>
    <mergeCell ref="K48:K52"/>
    <mergeCell ref="A46:E46"/>
    <mergeCell ref="A47:B47"/>
    <mergeCell ref="C47:D47"/>
    <mergeCell ref="G46:K46"/>
    <mergeCell ref="G47:H47"/>
    <mergeCell ref="I47:J47"/>
  </mergeCells>
  <phoneticPr fontId="2" type="noConversion"/>
  <pageMargins left="0.25" right="0.25" top="0.75" bottom="0.75" header="0.3" footer="0.3"/>
  <pageSetup paperSize="9" scale="63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2017년도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Microsoft Office 사용자</cp:lastModifiedBy>
  <cp:lastPrinted>2015-05-09T03:31:33Z</cp:lastPrinted>
  <dcterms:created xsi:type="dcterms:W3CDTF">2013-01-08T16:28:10Z</dcterms:created>
  <dcterms:modified xsi:type="dcterms:W3CDTF">2018-02-07T16:33:50Z</dcterms:modified>
</cp:coreProperties>
</file>